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E2022C70-FC25-48BC-A052-49D8E4F22B04}" xr6:coauthVersionLast="36" xr6:coauthVersionMax="36" xr10:uidLastSave="{00000000-0000-0000-0000-000000000000}"/>
  <bookViews>
    <workbookView xWindow="0" yWindow="0" windowWidth="19200" windowHeight="6640" tabRatio="595" firstSheet="1" activeTab="1"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 l="1"/>
  <c r="F28" i="1"/>
  <c r="F26" i="1"/>
  <c r="F25" i="1"/>
  <c r="E12" i="1"/>
  <c r="E25" i="1" s="1"/>
  <c r="I12" i="1"/>
  <c r="E26" i="1" s="1"/>
  <c r="I21" i="1"/>
  <c r="E29" i="1" s="1"/>
  <c r="E21" i="1"/>
  <c r="E28" i="1" s="1"/>
  <c r="E30" i="1" l="1"/>
  <c r="E27" i="1"/>
  <c r="I24" i="1" s="1"/>
</calcChain>
</file>

<file path=xl/sharedStrings.xml><?xml version="1.0" encoding="utf-8"?>
<sst xmlns="http://schemas.openxmlformats.org/spreadsheetml/2006/main" count="137" uniqueCount="115">
  <si>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</si>
  <si>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3. MUB-LINE VELETRH FIF 9. a 10. 12. 2021</t>
  </si>
  <si>
    <t>SOUTĚŽ: NEJLEPŠÍ SWOT ANALÝZA FIKTIVNÍ FIRMY 2021</t>
  </si>
  <si>
    <t>Název fiktivní firmy:</t>
  </si>
  <si>
    <t>Tea-Shi Bar, s. r. o.</t>
  </si>
  <si>
    <t xml:space="preserve">E-mail fiktivní firmy: </t>
  </si>
  <si>
    <t>ffteashibar@outlook.com</t>
  </si>
  <si>
    <t xml:space="preserve">Předmět podnikání fiktivní firmy: </t>
  </si>
  <si>
    <t xml:space="preserve">Výroba, obchod a služby neuvedené v přílohách 1 až 3 živnostenského zákona  </t>
  </si>
  <si>
    <t>Datum zahájení podnikání fiktivní firmy:</t>
  </si>
  <si>
    <t>Název školy a adresa školy:</t>
  </si>
  <si>
    <t>Obchodní akademie Český Těšín, Sokola-Tůmy 12, 737 01  Český Těšín</t>
  </si>
  <si>
    <t>Zpracovatelé SWOT analýzy (jméno a příjmení studentů, kteří vypracovali SWOT analýzu):</t>
  </si>
  <si>
    <t>David Szotek, Micheal Studník, Jiří Himlar, Jakub Koudela, Miroslav Szotkowski</t>
  </si>
  <si>
    <t>Datum zpracování:</t>
  </si>
  <si>
    <t xml:space="preserve">CÍLOVÉ SKUPINY ZÁKAZNÍKŮ </t>
  </si>
  <si>
    <t>Mladí lidé, studenti, lidé, kteří mají rádi sushi, čaje a vodní dýmky</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</si>
  <si>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</si>
  <si>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CÍLOVÝ TRH </t>
  </si>
  <si>
    <t>Regionální trh - Český Těšín a okolí, Polský Těšín</t>
  </si>
  <si>
    <t xml:space="preserve">(uveďte, na jakém trhu působí vaše fiktivní firma. Například: lokální – regionální trh s elektronikou ve Vlašimi a okolí, nebo český trh s elektronikou, evropský trh s elektronikou) </t>
  </si>
  <si>
    <t xml:space="preserve">PERSONÁLNÍ ZDROJE </t>
  </si>
  <si>
    <t>Celkem 17 zaměstnanců</t>
  </si>
  <si>
    <t>(uveďte aktuální počet zaměstnanců FIF celkem a dle profesí: např. top management 3 osoby, marketingový specialista 2 osoby, personální pracovník 2 osoby, obchodní zástupci 4 osoby apod.)</t>
  </si>
  <si>
    <t>Top managament 4 osoby, Marketingové oddělení 4 osoby, Ekonomické oddělení 3 osoby, Personální a mzdové oddělení 3 osoby, Obchodní oddělení 3</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</si>
  <si>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</si>
  <si>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Základní kapitál </t>
  </si>
  <si>
    <t xml:space="preserve">Vlastní kapitál </t>
  </si>
  <si>
    <t xml:space="preserve">Cizí kapitál </t>
  </si>
  <si>
    <t>STRATEGIE FIF NA ŠKOLNÍ ROK 2021/2022</t>
  </si>
  <si>
    <t>SO</t>
  </si>
  <si>
    <t xml:space="preserve">Pokuste se formulovat strategii vaší FIF na období tohoto školního roku na základě výsledků  </t>
  </si>
  <si>
    <t>Jedinečnost nápadu - kombinace sushi, čajů a vodních dýmek (S) příláká mladé lidi, studenty, naše spolužáky (O)</t>
  </si>
  <si>
    <t>SWOT analýzy, tj. formulujte jednu z těchto strategií: SO, WO, ST, WT</t>
  </si>
  <si>
    <t>Soutěž TOP SWOT analýza FIF 2021:  fiktivní firma  Tea-Shi Bar</t>
  </si>
  <si>
    <t>Zpracujte SWOT analýzu za vámi stanovené období, ke kterému máte potřebné údaje. Nejčastěji tedy od začátku školního roku 2021/2022, nejpozději však do 30.11.2021.</t>
  </si>
  <si>
    <t>Datum:</t>
  </si>
  <si>
    <t>Období:</t>
  </si>
  <si>
    <t>2021/2022</t>
  </si>
  <si>
    <t>Pozitivní/Pomocné</t>
  </si>
  <si>
    <t>Negativní/Škodlivé</t>
  </si>
  <si>
    <t>INTERNÍ</t>
  </si>
  <si>
    <t>Silné stránky</t>
  </si>
  <si>
    <t>Slabé stránky</t>
  </si>
  <si>
    <t>STRENGTHS</t>
  </si>
  <si>
    <t>WEAKNESSES</t>
  </si>
  <si>
    <t>Kvalitní příprava sushi z těch nejlepších surovin</t>
  </si>
  <si>
    <t xml:space="preserve">Nový podnik na trhu, chybí zkušenosti </t>
  </si>
  <si>
    <t>Klademe důraz na ekologii – NE ! jednorázovým obalům</t>
  </si>
  <si>
    <t xml:space="preserve">Vysoké počáteční náklady – zařízení provozu podniku </t>
  </si>
  <si>
    <t>Výhodná poloha v centru města, poblíž hranic z Polskem</t>
  </si>
  <si>
    <t xml:space="preserve">Vysoká fluktuace zaměstnanců </t>
  </si>
  <si>
    <t>Spolehliví dodavatelé potravin – osobní vztahy</t>
  </si>
  <si>
    <t xml:space="preserve">Nedostatek vlastních zdrojů </t>
  </si>
  <si>
    <t>Jedinečnost nápadu – kombinace sushi, čaje a vodních dýmek</t>
  </si>
  <si>
    <t>Originální receptura sushi a postup</t>
  </si>
  <si>
    <t>Stabilní mladý a kreativní tým</t>
  </si>
  <si>
    <t>Jazykově vybavený personál</t>
  </si>
  <si>
    <t>EXTERNÍ</t>
  </si>
  <si>
    <t>Příležitosti</t>
  </si>
  <si>
    <t>Hrozby</t>
  </si>
  <si>
    <t>OPPORTUNITIES</t>
  </si>
  <si>
    <t>THREATS</t>
  </si>
  <si>
    <t>Zisk nových zákazníků z řad spolužáků a studentů</t>
  </si>
  <si>
    <t xml:space="preserve">Nový sushi bar ve městě  </t>
  </si>
  <si>
    <t>Vzrůst zájmu o sushi a čaj</t>
  </si>
  <si>
    <t xml:space="preserve">Vládní nařízení v souvislosti s covid 19 – uzavření provozen </t>
  </si>
  <si>
    <t>Popularita mezi mladými lidmi</t>
  </si>
  <si>
    <t xml:space="preserve">Růst cen vstupů </t>
  </si>
  <si>
    <t>Rostoucí zájem zákazníků o rozvoz jídla a půjčování vodních dýmek</t>
  </si>
  <si>
    <t xml:space="preserve">Krach dodavatele </t>
  </si>
  <si>
    <t>Polská a Slovenská klientela</t>
  </si>
  <si>
    <t xml:space="preserve">Negativní veřejné mínění </t>
  </si>
  <si>
    <t>Vytvoření vlastní sítě sushi-barů</t>
  </si>
  <si>
    <t xml:space="preserve">Jiné neočekáváné problémy </t>
  </si>
  <si>
    <t xml:space="preserve">Vysoká inflace </t>
  </si>
  <si>
    <t>POZNÁMKY:</t>
  </si>
  <si>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</si>
  <si>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Pamatujte, že:</t>
  </si>
  <si>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</si>
  <si>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</si>
  <si>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</si>
  <si>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</si>
  <si>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</si>
  <si>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</si>
  <si>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t>Pozitivní</t>
  </si>
  <si>
    <t>důležitost</t>
  </si>
  <si>
    <t>hodnocení</t>
  </si>
  <si>
    <t xml:space="preserve">Kvalitní články </t>
  </si>
  <si>
    <t xml:space="preserve">Vysoká zadluženost </t>
  </si>
  <si>
    <t>Malá konkurence</t>
  </si>
  <si>
    <t>Nepěkný vzhled</t>
  </si>
  <si>
    <t>Blog je navštěvovaný</t>
  </si>
  <si>
    <t>Nepravidelnost příspěvků</t>
  </si>
  <si>
    <t>Nedostatečná propagace</t>
  </si>
  <si>
    <t>Chybí rozpočet</t>
  </si>
  <si>
    <t>Součet</t>
  </si>
  <si>
    <t>Mít respektovaný web o Excel</t>
  </si>
  <si>
    <t>Nezájem čtenářů - konkurence</t>
  </si>
  <si>
    <t>Verze pro mobil tablet</t>
  </si>
  <si>
    <t xml:space="preserve">Pokles kvality </t>
  </si>
  <si>
    <t>On-line vzdělávání</t>
  </si>
  <si>
    <t>Náklady na správu webu</t>
  </si>
  <si>
    <t>Vydělávat peníze</t>
  </si>
  <si>
    <t>SWOT - výsledek</t>
  </si>
  <si>
    <t>CELKEM</t>
  </si>
  <si>
    <t>Celkem interní</t>
  </si>
  <si>
    <t>Celkem externí</t>
  </si>
  <si>
    <t>POZNÁMKA:</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</si>
  <si>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</si>
  <si>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</si>
  <si>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</si>
  <si>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</si>
  <si>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t>Další příklad SWOT analýzy: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</si>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</sst>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č&quot;;[Red]\-#,##0\ &quot;Kč&quot;"/>
  </numFmts>
  <fonts count="29"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
      <sz val="11"/>
      <color theme="1"/>
      <name val="Arial"/>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4">
    <border>
      <left/>
      <right/>
      <top/>
      <bottom/>
      <diagonal/>
    </border>
    <border>
      <left/>
      <right/>
      <top/>
      <bottom style="thin">
        <color indexed="64"/>
      </bottom>
      <diagonal/>
    </border>
    <border>
      <left/>
      <right/>
      <top/>
      <bottom style="hair">
        <color auto="1"/>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bottom style="thin">
        <color rgb="FF000000"/>
      </bottom>
      <diagonal/>
    </border>
  </borders>
  <cellStyleXfs count="3">
    <xf numFmtId="0" fontId="0" fillId="0" borderId="0"/>
    <xf numFmtId="0" fontId="14" fillId="0" borderId="0" applyNumberFormat="0" applyFill="0" applyBorder="0" applyAlignment="0" applyProtection="0"/>
    <xf numFmtId="0" fontId="14" fillId="0" borderId="0" applyNumberFormat="0" applyFill="0" applyBorder="0" applyAlignment="0" applyProtection="0"/>
  </cellStyleXfs>
  <cellXfs count="103">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7" borderId="2" xfId="0" applyFill="1" applyBorder="1" applyAlignment="1">
      <alignment horizontal="center"/>
    </xf>
    <xf numFmtId="0" fontId="2" fillId="0" borderId="0" xfId="0" applyFont="1"/>
    <xf numFmtId="0" fontId="0" fillId="18" borderId="0" xfId="0" applyFill="1"/>
    <xf numFmtId="0" fontId="0" fillId="18" borderId="2" xfId="0" applyFill="1" applyBorder="1"/>
    <xf numFmtId="0" fontId="0" fillId="7" borderId="3" xfId="0" applyFill="1" applyBorder="1" applyAlignment="1">
      <alignment horizontal="center"/>
    </xf>
    <xf numFmtId="0" fontId="13" fillId="0" borderId="0" xfId="0" applyFont="1"/>
    <xf numFmtId="0" fontId="17" fillId="0" borderId="0" xfId="0" applyFont="1" applyAlignment="1">
      <alignment horizontal="center" vertical="center"/>
    </xf>
    <xf numFmtId="0" fontId="19" fillId="19" borderId="5" xfId="0" applyFont="1" applyFill="1" applyBorder="1" applyAlignment="1">
      <alignment vertical="center"/>
    </xf>
    <xf numFmtId="0" fontId="20" fillId="19" borderId="6" xfId="0" applyFont="1" applyFill="1" applyBorder="1" applyAlignment="1">
      <alignment vertical="center"/>
    </xf>
    <xf numFmtId="0" fontId="22" fillId="0" borderId="0" xfId="0" applyFont="1" applyAlignment="1">
      <alignment horizontal="center" vertical="center"/>
    </xf>
    <xf numFmtId="0" fontId="19" fillId="5" borderId="7" xfId="0" applyFont="1" applyFill="1" applyBorder="1" applyAlignment="1">
      <alignment horizontal="justify" vertical="center"/>
    </xf>
    <xf numFmtId="0" fontId="20" fillId="5" borderId="8" xfId="0" applyFont="1" applyFill="1" applyBorder="1" applyAlignment="1">
      <alignment horizontal="justify" vertical="center"/>
    </xf>
    <xf numFmtId="0" fontId="19" fillId="21" borderId="5" xfId="0" applyFont="1" applyFill="1" applyBorder="1" applyAlignment="1">
      <alignment horizontal="justify" vertical="center"/>
    </xf>
    <xf numFmtId="0" fontId="16" fillId="20" borderId="4" xfId="0" applyFont="1" applyFill="1" applyBorder="1" applyAlignment="1">
      <alignment vertical="center" wrapText="1"/>
    </xf>
    <xf numFmtId="0" fontId="2" fillId="20" borderId="4" xfId="0" applyFont="1" applyFill="1" applyBorder="1" applyAlignment="1">
      <alignment horizontal="left"/>
    </xf>
    <xf numFmtId="0" fontId="0" fillId="19" borderId="8" xfId="0" applyFill="1" applyBorder="1" applyAlignment="1">
      <alignment horizontal="left"/>
    </xf>
    <xf numFmtId="0" fontId="0" fillId="0" borderId="0" xfId="0" applyAlignment="1">
      <alignment horizontal="left"/>
    </xf>
    <xf numFmtId="0" fontId="2" fillId="19" borderId="7" xfId="0" applyFont="1" applyFill="1" applyBorder="1" applyAlignment="1">
      <alignment horizontal="left"/>
    </xf>
    <xf numFmtId="0" fontId="2" fillId="5" borderId="7" xfId="0" applyFont="1" applyFill="1" applyBorder="1" applyAlignment="1">
      <alignment horizontal="left"/>
    </xf>
    <xf numFmtId="0" fontId="2" fillId="5" borderId="8" xfId="0" applyFont="1" applyFill="1" applyBorder="1" applyAlignment="1">
      <alignment horizontal="left"/>
    </xf>
    <xf numFmtId="0" fontId="2" fillId="21" borderId="7" xfId="0" applyFont="1" applyFill="1" applyBorder="1" applyAlignment="1">
      <alignment horizontal="left"/>
    </xf>
    <xf numFmtId="0" fontId="2" fillId="22" borderId="5" xfId="0" applyFont="1" applyFill="1" applyBorder="1"/>
    <xf numFmtId="0" fontId="2" fillId="22" borderId="7" xfId="0" applyFont="1" applyFill="1" applyBorder="1"/>
    <xf numFmtId="0" fontId="2" fillId="22" borderId="4" xfId="0" applyFont="1" applyFill="1" applyBorder="1" applyAlignment="1">
      <alignment horizontal="right"/>
    </xf>
    <xf numFmtId="0" fontId="2" fillId="0" borderId="0" xfId="0" applyFont="1" applyAlignment="1">
      <alignment horizontal="left" vertical="center" indent="1"/>
    </xf>
    <xf numFmtId="0" fontId="0" fillId="0" borderId="0" xfId="0" applyAlignment="1">
      <alignment wrapText="1"/>
    </xf>
    <xf numFmtId="0" fontId="20" fillId="21" borderId="6" xfId="0" applyFont="1" applyFill="1" applyBorder="1" applyAlignment="1">
      <alignment horizontal="justify" vertical="center"/>
    </xf>
    <xf numFmtId="0" fontId="2" fillId="23" borderId="5" xfId="0" applyFont="1" applyFill="1" applyBorder="1" applyAlignment="1">
      <alignment horizontal="left"/>
    </xf>
    <xf numFmtId="0" fontId="20" fillId="23" borderId="9" xfId="0" applyFont="1" applyFill="1" applyBorder="1"/>
    <xf numFmtId="0" fontId="20" fillId="23" borderId="6" xfId="0" applyFont="1" applyFill="1" applyBorder="1"/>
    <xf numFmtId="0" fontId="0" fillId="23" borderId="7" xfId="0" applyFill="1" applyBorder="1"/>
    <xf numFmtId="0" fontId="0" fillId="23" borderId="8" xfId="0" applyFill="1" applyBorder="1"/>
    <xf numFmtId="0" fontId="3" fillId="0" borderId="0" xfId="0" applyFont="1"/>
    <xf numFmtId="0" fontId="26" fillId="0" borderId="0" xfId="0" applyFont="1"/>
    <xf numFmtId="0" fontId="2" fillId="20" borderId="11" xfId="0" applyFont="1" applyFill="1" applyBorder="1" applyAlignment="1">
      <alignment horizontal="left"/>
    </xf>
    <xf numFmtId="0" fontId="16" fillId="20" borderId="12" xfId="0" applyFont="1" applyFill="1" applyBorder="1" applyAlignment="1">
      <alignment vertical="center" wrapText="1"/>
    </xf>
    <xf numFmtId="0" fontId="14" fillId="20" borderId="7" xfId="2" applyFill="1" applyBorder="1" applyAlignment="1">
      <alignment horizontal="left"/>
    </xf>
    <xf numFmtId="14" fontId="2" fillId="20" borderId="8" xfId="0" applyNumberFormat="1" applyFont="1" applyFill="1" applyBorder="1" applyAlignment="1">
      <alignment horizontal="left"/>
    </xf>
    <xf numFmtId="14" fontId="2" fillId="20" borderId="4" xfId="0" applyNumberFormat="1" applyFont="1" applyFill="1" applyBorder="1" applyAlignment="1">
      <alignment horizontal="left"/>
    </xf>
    <xf numFmtId="6" fontId="2" fillId="22" borderId="4" xfId="0" applyNumberFormat="1" applyFont="1" applyFill="1" applyBorder="1"/>
    <xf numFmtId="0" fontId="6" fillId="0" borderId="0" xfId="0" applyFont="1" applyAlignment="1">
      <alignment horizontal="center" vertical="center" textRotation="90"/>
    </xf>
    <xf numFmtId="0" fontId="2" fillId="5" borderId="0" xfId="0" applyFont="1" applyFill="1" applyAlignment="1">
      <alignment horizontal="center"/>
    </xf>
    <xf numFmtId="0" fontId="0" fillId="21" borderId="8" xfId="0" applyFill="1" applyBorder="1" applyAlignment="1">
      <alignment horizontal="center" vertical="center" wrapText="1"/>
    </xf>
    <xf numFmtId="14" fontId="0" fillId="18" borderId="2" xfId="0" applyNumberFormat="1" applyFill="1" applyBorder="1"/>
    <xf numFmtId="0" fontId="28" fillId="7" borderId="2" xfId="0" applyFont="1" applyFill="1" applyBorder="1" applyAlignment="1">
      <alignment horizontal="left"/>
    </xf>
    <xf numFmtId="0" fontId="28" fillId="7" borderId="2" xfId="0" applyFont="1" applyFill="1" applyBorder="1"/>
    <xf numFmtId="0" fontId="28" fillId="7" borderId="13" xfId="0" applyFont="1" applyFill="1" applyBorder="1" applyAlignment="1">
      <alignment horizontal="left"/>
    </xf>
    <xf numFmtId="0" fontId="0" fillId="23" borderId="10" xfId="0" applyFill="1" applyBorder="1" applyAlignment="1">
      <alignment wrapText="1"/>
    </xf>
    <xf numFmtId="0" fontId="12" fillId="17" borderId="0" xfId="0" applyFont="1" applyFill="1" applyAlignment="1">
      <alignment horizontal="center" vertical="center"/>
    </xf>
    <xf numFmtId="0" fontId="28" fillId="7" borderId="2" xfId="0" applyFont="1" applyFill="1" applyBorder="1" applyAlignment="1">
      <alignment horizontal="left"/>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6" fillId="0" borderId="0" xfId="0" applyFont="1" applyAlignment="1">
      <alignment horizontal="center" vertical="center" textRotation="90"/>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28" fillId="7" borderId="2" xfId="0" applyFont="1" applyFill="1" applyBorder="1" applyAlignment="1"/>
    <xf numFmtId="0" fontId="4" fillId="15" borderId="0" xfId="0" applyFont="1" applyFill="1" applyAlignment="1">
      <alignment horizontal="center" vertical="center"/>
    </xf>
    <xf numFmtId="0" fontId="4" fillId="9" borderId="0" xfId="0" applyFont="1" applyFill="1" applyAlignment="1">
      <alignment horizontal="center" vertical="center"/>
    </xf>
    <xf numFmtId="0" fontId="7" fillId="2" borderId="0" xfId="0" applyFont="1" applyFill="1" applyAlignment="1">
      <alignment horizontal="center"/>
    </xf>
    <xf numFmtId="0" fontId="8" fillId="16" borderId="0" xfId="0" applyFont="1" applyFill="1" applyAlignment="1">
      <alignment horizontal="center"/>
    </xf>
    <xf numFmtId="0" fontId="2" fillId="4" borderId="0" xfId="0" applyFont="1"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4" borderId="0" xfId="0" applyFill="1" applyAlignment="1">
      <alignment horizontal="center"/>
    </xf>
    <xf numFmtId="0" fontId="9" fillId="13" borderId="0" xfId="0" applyFont="1" applyFill="1" applyAlignment="1">
      <alignment horizontal="center" vertical="center"/>
    </xf>
    <xf numFmtId="0" fontId="0" fillId="11" borderId="0" xfId="0" applyFill="1" applyAlignment="1">
      <alignment horizontal="center"/>
    </xf>
    <xf numFmtId="0" fontId="0" fillId="7" borderId="0" xfId="0" applyFill="1" applyAlignment="1">
      <alignment horizontal="center"/>
    </xf>
  </cellXfs>
  <cellStyles count="3">
    <cellStyle name="Hyperlink" xfId="2" xr:uid="{00000000-000B-0000-0000-000008000000}"/>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fteashibar@outlook.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64F4D-FA87-42DF-A966-1C186DB37900}">
  <dimension ref="A1"/>
  <sheetViews>
    <sheetView workbookViewId="0"/>
  </sheetViews>
  <sheetFormatPr defaultRowHeight="14.5" x14ac:dyDescent="0.35"/>
  <cols>
    <col min="1" max="1" width="118.54296875" customWidth="1"/>
  </cols>
  <sheetData>
    <row r="1" spans="1:1" ht="409.5" x14ac:dyDescent="0.35">
      <c r="A1" s="58" t="s">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79F84-47A3-4049-BA3B-5DF21744807E}">
  <dimension ref="A1:B30"/>
  <sheetViews>
    <sheetView tabSelected="1" workbookViewId="0">
      <selection activeCell="A126" sqref="A126"/>
    </sheetView>
  </sheetViews>
  <sheetFormatPr defaultRowHeight="14.5" x14ac:dyDescent="0.35"/>
  <cols>
    <col min="1" max="1" width="75.81640625" customWidth="1"/>
    <col min="2" max="2" width="66.81640625" customWidth="1"/>
  </cols>
  <sheetData>
    <row r="1" spans="1:2" ht="21" x14ac:dyDescent="0.35">
      <c r="A1" s="39" t="s">
        <v>1</v>
      </c>
    </row>
    <row r="2" spans="1:2" ht="18.5" x14ac:dyDescent="0.35">
      <c r="A2" s="42" t="s">
        <v>2</v>
      </c>
    </row>
    <row r="4" spans="1:2" x14ac:dyDescent="0.35">
      <c r="A4" s="46" t="s">
        <v>3</v>
      </c>
      <c r="B4" s="47" t="s">
        <v>4</v>
      </c>
    </row>
    <row r="5" spans="1:2" x14ac:dyDescent="0.35">
      <c r="A5" s="46" t="s">
        <v>5</v>
      </c>
      <c r="B5" s="69" t="s">
        <v>6</v>
      </c>
    </row>
    <row r="6" spans="1:2" x14ac:dyDescent="0.35">
      <c r="A6" s="68" t="s">
        <v>7</v>
      </c>
      <c r="B6" s="67" t="s">
        <v>8</v>
      </c>
    </row>
    <row r="7" spans="1:2" x14ac:dyDescent="0.35">
      <c r="A7" s="46" t="s">
        <v>9</v>
      </c>
      <c r="B7" s="70">
        <v>44481</v>
      </c>
    </row>
    <row r="8" spans="1:2" x14ac:dyDescent="0.35">
      <c r="A8" s="46" t="s">
        <v>10</v>
      </c>
      <c r="B8" s="47" t="s">
        <v>11</v>
      </c>
    </row>
    <row r="9" spans="1:2" ht="29" x14ac:dyDescent="0.35">
      <c r="A9" s="46" t="s">
        <v>12</v>
      </c>
      <c r="B9" s="47" t="s">
        <v>13</v>
      </c>
    </row>
    <row r="10" spans="1:2" x14ac:dyDescent="0.35">
      <c r="A10" s="46" t="s">
        <v>14</v>
      </c>
      <c r="B10" s="71">
        <v>44533</v>
      </c>
    </row>
    <row r="13" spans="1:2" ht="15.5" x14ac:dyDescent="0.35">
      <c r="A13" s="40" t="s">
        <v>15</v>
      </c>
      <c r="B13" s="50" t="s">
        <v>16</v>
      </c>
    </row>
    <row r="14" spans="1:2" x14ac:dyDescent="0.35">
      <c r="A14" s="41" t="s">
        <v>17</v>
      </c>
      <c r="B14" s="48"/>
    </row>
    <row r="15" spans="1:2" x14ac:dyDescent="0.35">
      <c r="B15" s="49"/>
    </row>
    <row r="16" spans="1:2" ht="15.65" customHeight="1" x14ac:dyDescent="0.35">
      <c r="A16" s="43" t="s">
        <v>18</v>
      </c>
      <c r="B16" s="51" t="s">
        <v>19</v>
      </c>
    </row>
    <row r="17" spans="1:2" ht="26.15" customHeight="1" x14ac:dyDescent="0.35">
      <c r="A17" s="44" t="s">
        <v>20</v>
      </c>
      <c r="B17" s="52"/>
    </row>
    <row r="18" spans="1:2" x14ac:dyDescent="0.35">
      <c r="B18" s="49"/>
    </row>
    <row r="19" spans="1:2" ht="15.5" x14ac:dyDescent="0.35">
      <c r="A19" s="45" t="s">
        <v>21</v>
      </c>
      <c r="B19" s="53" t="s">
        <v>22</v>
      </c>
    </row>
    <row r="20" spans="1:2" ht="43.5" x14ac:dyDescent="0.35">
      <c r="A20" s="59" t="s">
        <v>23</v>
      </c>
      <c r="B20" s="75" t="s">
        <v>24</v>
      </c>
    </row>
    <row r="22" spans="1:2" ht="15.5" x14ac:dyDescent="0.35">
      <c r="A22" s="54" t="s">
        <v>25</v>
      </c>
      <c r="B22" s="55"/>
    </row>
    <row r="23" spans="1:2" x14ac:dyDescent="0.35">
      <c r="A23" s="56" t="s">
        <v>26</v>
      </c>
      <c r="B23" s="72">
        <v>1000000</v>
      </c>
    </row>
    <row r="24" spans="1:2" x14ac:dyDescent="0.35">
      <c r="A24" s="56" t="s">
        <v>27</v>
      </c>
      <c r="B24" s="72">
        <v>1000000</v>
      </c>
    </row>
    <row r="25" spans="1:2" x14ac:dyDescent="0.35">
      <c r="A25" s="56" t="s">
        <v>28</v>
      </c>
      <c r="B25" s="72">
        <v>0</v>
      </c>
    </row>
    <row r="28" spans="1:2" x14ac:dyDescent="0.35">
      <c r="A28" s="60" t="s">
        <v>29</v>
      </c>
      <c r="B28" s="63" t="s">
        <v>30</v>
      </c>
    </row>
    <row r="29" spans="1:2" ht="29" x14ac:dyDescent="0.35">
      <c r="A29" s="61" t="s">
        <v>31</v>
      </c>
      <c r="B29" s="80" t="s">
        <v>32</v>
      </c>
    </row>
    <row r="30" spans="1:2" x14ac:dyDescent="0.35">
      <c r="A30" s="62" t="s">
        <v>33</v>
      </c>
      <c r="B30" s="64"/>
    </row>
  </sheetData>
  <hyperlinks>
    <hyperlink ref="B5" r:id="rId1" xr:uid="{64D99E1B-D81B-4B6D-842B-2AA0F4C8842D}"/>
  </hyperlinks>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
  <sheetViews>
    <sheetView topLeftCell="A19" workbookViewId="0">
      <selection activeCell="H15" sqref="H15:I15"/>
    </sheetView>
  </sheetViews>
  <sheetFormatPr defaultRowHeight="14.5" x14ac:dyDescent="0.35"/>
  <cols>
    <col min="1" max="1" width="3" customWidth="1"/>
    <col min="2" max="2" width="5" customWidth="1"/>
    <col min="3" max="3" width="3.26953125" customWidth="1"/>
    <col min="4" max="4" width="33.7265625" customWidth="1"/>
    <col min="5" max="5" width="10.54296875" customWidth="1"/>
    <col min="6" max="6" width="17.1796875" customWidth="1"/>
    <col min="7" max="7" width="4.26953125" customWidth="1"/>
    <col min="8" max="8" width="5.1796875" customWidth="1"/>
    <col min="9" max="9" width="40.26953125" customWidth="1"/>
    <col min="10" max="10" width="10.81640625" customWidth="1"/>
    <col min="11" max="11" width="5" customWidth="1"/>
    <col min="12" max="12" width="2.453125" customWidth="1"/>
  </cols>
  <sheetData>
    <row r="1" spans="1:12" ht="28.5" x14ac:dyDescent="0.35">
      <c r="A1" s="81" t="s">
        <v>34</v>
      </c>
      <c r="B1" s="81"/>
      <c r="C1" s="81"/>
      <c r="D1" s="81"/>
      <c r="E1" s="81"/>
      <c r="F1" s="81"/>
      <c r="G1" s="81"/>
      <c r="H1" s="81"/>
      <c r="I1" s="81"/>
      <c r="J1" s="81"/>
      <c r="K1" s="81"/>
      <c r="L1" s="81"/>
    </row>
    <row r="2" spans="1:12" s="38" customFormat="1" ht="10.5" x14ac:dyDescent="0.25">
      <c r="A2" s="83" t="s">
        <v>35</v>
      </c>
      <c r="B2" s="84"/>
      <c r="C2" s="84"/>
      <c r="D2" s="84"/>
      <c r="E2" s="84"/>
      <c r="F2" s="84"/>
      <c r="G2" s="84"/>
      <c r="H2" s="84"/>
      <c r="I2" s="84"/>
      <c r="J2" s="84"/>
      <c r="K2" s="84"/>
      <c r="L2" s="84"/>
    </row>
    <row r="3" spans="1:12" x14ac:dyDescent="0.35">
      <c r="B3" s="34" t="s">
        <v>36</v>
      </c>
      <c r="D3" s="76">
        <v>44533</v>
      </c>
      <c r="E3" s="35"/>
      <c r="G3" s="34" t="s">
        <v>37</v>
      </c>
      <c r="H3" s="34"/>
      <c r="I3" t="s">
        <v>38</v>
      </c>
      <c r="J3" s="36"/>
    </row>
    <row r="4" spans="1:12" ht="9.75" customHeight="1" x14ac:dyDescent="0.35"/>
    <row r="5" spans="1:12" ht="17.25" customHeight="1" x14ac:dyDescent="0.35">
      <c r="C5" s="85" t="s">
        <v>39</v>
      </c>
      <c r="D5" s="85"/>
      <c r="E5" s="85"/>
      <c r="F5" s="85"/>
      <c r="G5" s="85" t="s">
        <v>40</v>
      </c>
      <c r="H5" s="85"/>
      <c r="I5" s="85"/>
      <c r="J5" s="85"/>
      <c r="K5" s="85"/>
    </row>
    <row r="6" spans="1:12" ht="27.75" customHeight="1" x14ac:dyDescent="0.35">
      <c r="B6" s="86" t="s">
        <v>41</v>
      </c>
      <c r="C6" s="87" t="s">
        <v>42</v>
      </c>
      <c r="D6" s="87"/>
      <c r="E6" s="87"/>
      <c r="F6" s="87"/>
      <c r="G6" s="88" t="s">
        <v>43</v>
      </c>
      <c r="H6" s="88"/>
      <c r="I6" s="88"/>
      <c r="J6" s="88"/>
      <c r="K6" s="88"/>
    </row>
    <row r="7" spans="1:12" ht="18.5" x14ac:dyDescent="0.45">
      <c r="B7" s="86"/>
      <c r="C7" s="89" t="s">
        <v>44</v>
      </c>
      <c r="D7" s="89"/>
      <c r="E7" s="89"/>
      <c r="F7" s="89"/>
      <c r="G7" s="90" t="s">
        <v>45</v>
      </c>
      <c r="H7" s="90"/>
      <c r="I7" s="90"/>
      <c r="J7" s="90"/>
      <c r="K7" s="90"/>
    </row>
    <row r="8" spans="1:12" x14ac:dyDescent="0.35">
      <c r="B8" s="86"/>
      <c r="C8" s="2"/>
      <c r="D8" s="2"/>
      <c r="E8" s="18"/>
      <c r="F8" s="18"/>
      <c r="G8" s="6"/>
      <c r="H8" s="6"/>
      <c r="I8" s="6"/>
      <c r="J8" s="26"/>
      <c r="K8" s="26"/>
    </row>
    <row r="9" spans="1:12" x14ac:dyDescent="0.35">
      <c r="B9" s="86"/>
      <c r="C9" s="25">
        <v>1</v>
      </c>
      <c r="D9" s="77" t="s">
        <v>46</v>
      </c>
      <c r="E9" s="77"/>
      <c r="F9" s="77"/>
      <c r="G9" s="7">
        <v>1</v>
      </c>
      <c r="H9" s="82" t="s">
        <v>47</v>
      </c>
      <c r="I9" s="82"/>
      <c r="J9" s="33"/>
      <c r="K9" s="33"/>
    </row>
    <row r="10" spans="1:12" x14ac:dyDescent="0.35">
      <c r="B10" s="86"/>
      <c r="C10" s="25">
        <v>2</v>
      </c>
      <c r="D10" s="77" t="s">
        <v>48</v>
      </c>
      <c r="E10" s="77"/>
      <c r="F10" s="77"/>
      <c r="G10" s="7">
        <v>2</v>
      </c>
      <c r="H10" s="82" t="s">
        <v>49</v>
      </c>
      <c r="I10" s="82"/>
      <c r="J10" s="37"/>
      <c r="K10" s="37"/>
    </row>
    <row r="11" spans="1:12" x14ac:dyDescent="0.35">
      <c r="B11" s="86"/>
      <c r="C11" s="25">
        <v>3</v>
      </c>
      <c r="D11" s="77" t="s">
        <v>50</v>
      </c>
      <c r="E11" s="77"/>
      <c r="F11" s="77"/>
      <c r="G11" s="7">
        <v>3</v>
      </c>
      <c r="H11" s="82" t="s">
        <v>51</v>
      </c>
      <c r="I11" s="82"/>
      <c r="J11" s="37"/>
      <c r="K11" s="37"/>
    </row>
    <row r="12" spans="1:12" x14ac:dyDescent="0.35">
      <c r="B12" s="86"/>
      <c r="C12" s="25">
        <v>4</v>
      </c>
      <c r="D12" s="77" t="s">
        <v>52</v>
      </c>
      <c r="E12" s="77"/>
      <c r="F12" s="77"/>
      <c r="G12" s="7">
        <v>4</v>
      </c>
      <c r="H12" s="91" t="s">
        <v>53</v>
      </c>
      <c r="I12" s="91"/>
      <c r="J12" s="37"/>
      <c r="K12" s="37"/>
    </row>
    <row r="13" spans="1:12" x14ac:dyDescent="0.35">
      <c r="B13" s="86"/>
      <c r="C13" s="25">
        <v>5</v>
      </c>
      <c r="D13" s="77" t="s">
        <v>54</v>
      </c>
      <c r="E13" s="77"/>
      <c r="F13" s="77"/>
      <c r="G13" s="7">
        <v>5</v>
      </c>
      <c r="H13" s="91"/>
      <c r="I13" s="91"/>
      <c r="J13" s="91"/>
      <c r="K13" s="91"/>
    </row>
    <row r="14" spans="1:12" x14ac:dyDescent="0.35">
      <c r="B14" s="86"/>
      <c r="C14" s="25">
        <v>6</v>
      </c>
      <c r="D14" s="91" t="s">
        <v>55</v>
      </c>
      <c r="E14" s="91"/>
      <c r="F14" s="78"/>
      <c r="G14" s="7">
        <v>6</v>
      </c>
      <c r="H14" s="91"/>
      <c r="I14" s="91"/>
      <c r="J14" s="91"/>
      <c r="K14" s="91"/>
    </row>
    <row r="15" spans="1:12" x14ac:dyDescent="0.35">
      <c r="B15" s="73"/>
      <c r="C15" s="25">
        <v>7</v>
      </c>
      <c r="D15" s="91" t="s">
        <v>56</v>
      </c>
      <c r="E15" s="91"/>
      <c r="F15" s="78"/>
      <c r="G15" s="7">
        <v>7</v>
      </c>
      <c r="H15" s="91"/>
      <c r="I15" s="91"/>
      <c r="J15" s="91"/>
      <c r="K15" s="91"/>
    </row>
    <row r="16" spans="1:12" x14ac:dyDescent="0.35">
      <c r="B16" s="73"/>
      <c r="C16" s="25">
        <v>8</v>
      </c>
      <c r="D16" s="79" t="s">
        <v>57</v>
      </c>
      <c r="E16" s="79"/>
      <c r="F16" s="79"/>
      <c r="G16" s="7">
        <v>8</v>
      </c>
      <c r="H16" s="79"/>
      <c r="I16" s="79"/>
      <c r="J16" s="79"/>
      <c r="K16" s="79"/>
    </row>
    <row r="17" spans="2:11" ht="18" customHeight="1" x14ac:dyDescent="0.35">
      <c r="B17" s="73"/>
      <c r="C17" s="73"/>
      <c r="D17" s="73"/>
      <c r="G17" s="73"/>
      <c r="H17" s="73"/>
      <c r="I17" s="73"/>
      <c r="J17" s="73"/>
      <c r="K17" s="73"/>
    </row>
    <row r="18" spans="2:11" ht="27" customHeight="1" x14ac:dyDescent="0.35">
      <c r="B18" s="86" t="s">
        <v>58</v>
      </c>
      <c r="C18" s="92" t="s">
        <v>59</v>
      </c>
      <c r="D18" s="92"/>
      <c r="E18" s="92"/>
      <c r="F18" s="92"/>
      <c r="G18" s="93" t="s">
        <v>60</v>
      </c>
      <c r="H18" s="93"/>
      <c r="I18" s="93"/>
      <c r="J18" s="93"/>
      <c r="K18" s="93"/>
    </row>
    <row r="19" spans="2:11" ht="18.5" x14ac:dyDescent="0.45">
      <c r="B19" s="86"/>
      <c r="C19" s="94" t="s">
        <v>61</v>
      </c>
      <c r="D19" s="94"/>
      <c r="E19" s="94"/>
      <c r="F19" s="94"/>
      <c r="G19" s="95" t="s">
        <v>62</v>
      </c>
      <c r="H19" s="95"/>
      <c r="I19" s="95"/>
      <c r="J19" s="95"/>
      <c r="K19" s="95"/>
    </row>
    <row r="20" spans="2:11" x14ac:dyDescent="0.35">
      <c r="B20" s="86"/>
      <c r="C20" s="4"/>
      <c r="D20" s="4"/>
      <c r="E20" s="27"/>
      <c r="F20" s="27"/>
      <c r="G20" s="8"/>
      <c r="H20" s="8"/>
      <c r="I20" s="8"/>
      <c r="J20" s="28"/>
      <c r="K20" s="28"/>
    </row>
    <row r="21" spans="2:11" x14ac:dyDescent="0.35">
      <c r="B21" s="86"/>
      <c r="C21" s="5">
        <v>1</v>
      </c>
      <c r="D21" s="77" t="s">
        <v>63</v>
      </c>
      <c r="E21" s="77"/>
      <c r="F21" s="77"/>
      <c r="G21" s="9">
        <v>1</v>
      </c>
      <c r="H21" s="77" t="s">
        <v>64</v>
      </c>
      <c r="I21" s="77"/>
      <c r="J21" s="77"/>
      <c r="K21" s="77"/>
    </row>
    <row r="22" spans="2:11" x14ac:dyDescent="0.35">
      <c r="B22" s="86"/>
      <c r="C22" s="5">
        <v>2</v>
      </c>
      <c r="D22" s="77" t="s">
        <v>65</v>
      </c>
      <c r="E22" s="77"/>
      <c r="F22" s="77"/>
      <c r="G22" s="9">
        <v>2</v>
      </c>
      <c r="H22" s="77" t="s">
        <v>66</v>
      </c>
      <c r="I22" s="77"/>
      <c r="J22" s="77"/>
      <c r="K22" s="77"/>
    </row>
    <row r="23" spans="2:11" x14ac:dyDescent="0.35">
      <c r="B23" s="86"/>
      <c r="C23" s="5">
        <v>3</v>
      </c>
      <c r="D23" s="77" t="s">
        <v>67</v>
      </c>
      <c r="E23" s="77"/>
      <c r="F23" s="77"/>
      <c r="G23" s="9">
        <v>3</v>
      </c>
      <c r="H23" s="77" t="s">
        <v>68</v>
      </c>
      <c r="I23" s="77"/>
      <c r="J23" s="77"/>
      <c r="K23" s="77"/>
    </row>
    <row r="24" spans="2:11" x14ac:dyDescent="0.35">
      <c r="B24" s="86"/>
      <c r="C24" s="5">
        <v>4</v>
      </c>
      <c r="D24" s="77" t="s">
        <v>69</v>
      </c>
      <c r="E24" s="77"/>
      <c r="F24" s="77"/>
      <c r="G24" s="9">
        <v>4</v>
      </c>
      <c r="H24" s="77" t="s">
        <v>70</v>
      </c>
      <c r="I24" s="77"/>
      <c r="J24" s="77"/>
      <c r="K24" s="77"/>
    </row>
    <row r="25" spans="2:11" x14ac:dyDescent="0.35">
      <c r="B25" s="86"/>
      <c r="C25" s="5">
        <v>5</v>
      </c>
      <c r="D25" s="77" t="s">
        <v>71</v>
      </c>
      <c r="E25" s="77"/>
      <c r="F25" s="77"/>
      <c r="G25" s="9">
        <v>5</v>
      </c>
      <c r="H25" s="77" t="s">
        <v>72</v>
      </c>
      <c r="I25" s="77"/>
      <c r="J25" s="77"/>
      <c r="K25" s="77"/>
    </row>
    <row r="26" spans="2:11" x14ac:dyDescent="0.35">
      <c r="B26" s="86"/>
      <c r="C26" s="5">
        <v>6</v>
      </c>
      <c r="D26" s="77" t="s">
        <v>73</v>
      </c>
      <c r="E26" s="77"/>
      <c r="F26" s="77"/>
      <c r="G26" s="9">
        <v>6</v>
      </c>
      <c r="H26" s="77" t="s">
        <v>74</v>
      </c>
      <c r="I26" s="77"/>
      <c r="J26" s="77"/>
      <c r="K26" s="77"/>
    </row>
    <row r="27" spans="2:11" x14ac:dyDescent="0.35">
      <c r="B27" s="73"/>
      <c r="C27" s="5">
        <v>7</v>
      </c>
      <c r="D27" s="79"/>
      <c r="E27" s="79"/>
      <c r="F27" s="79"/>
      <c r="G27" s="9">
        <v>7</v>
      </c>
      <c r="H27" s="79" t="s">
        <v>75</v>
      </c>
      <c r="I27" s="79"/>
      <c r="J27" s="79"/>
      <c r="K27" s="79"/>
    </row>
    <row r="28" spans="2:11" x14ac:dyDescent="0.35">
      <c r="B28" s="73"/>
      <c r="C28" s="74"/>
      <c r="D28" s="74"/>
      <c r="E28" s="5"/>
      <c r="F28" s="5"/>
      <c r="G28" s="8"/>
      <c r="H28" s="8"/>
      <c r="I28" s="8"/>
      <c r="J28" s="9"/>
      <c r="K28" s="9"/>
    </row>
    <row r="29" spans="2:11" ht="9.75" customHeight="1" x14ac:dyDescent="0.35"/>
    <row r="30" spans="2:11" ht="24" customHeight="1" x14ac:dyDescent="0.35">
      <c r="D30" s="57" t="s">
        <v>76</v>
      </c>
    </row>
    <row r="31" spans="2:11" x14ac:dyDescent="0.35">
      <c r="D31" t="s">
        <v>77</v>
      </c>
    </row>
    <row r="32" spans="2:11" x14ac:dyDescent="0.35">
      <c r="D32" s="34" t="s">
        <v>78</v>
      </c>
    </row>
    <row r="33" spans="4:4" x14ac:dyDescent="0.35">
      <c r="D33" s="57" t="s">
        <v>79</v>
      </c>
    </row>
    <row r="34" spans="4:4" x14ac:dyDescent="0.35">
      <c r="D34" s="57" t="s">
        <v>80</v>
      </c>
    </row>
    <row r="35" spans="4:4" x14ac:dyDescent="0.35">
      <c r="D35" s="57" t="s">
        <v>81</v>
      </c>
    </row>
    <row r="36" spans="4:4" x14ac:dyDescent="0.35">
      <c r="D36" s="57" t="s">
        <v>82</v>
      </c>
    </row>
  </sheetData>
  <mergeCells count="26">
    <mergeCell ref="D15:E15"/>
    <mergeCell ref="H14:I14"/>
    <mergeCell ref="H15:I15"/>
    <mergeCell ref="J15:K15"/>
    <mergeCell ref="J14:K14"/>
    <mergeCell ref="B18:B26"/>
    <mergeCell ref="C18:F18"/>
    <mergeCell ref="G18:K18"/>
    <mergeCell ref="C19:F19"/>
    <mergeCell ref="G19:K19"/>
    <mergeCell ref="A1:L1"/>
    <mergeCell ref="H9:I9"/>
    <mergeCell ref="H10:I10"/>
    <mergeCell ref="H11:I11"/>
    <mergeCell ref="A2:L2"/>
    <mergeCell ref="C5:F5"/>
    <mergeCell ref="G5:K5"/>
    <mergeCell ref="B6:B14"/>
    <mergeCell ref="C6:F6"/>
    <mergeCell ref="G6:K6"/>
    <mergeCell ref="C7:F7"/>
    <mergeCell ref="G7:K7"/>
    <mergeCell ref="H12:I12"/>
    <mergeCell ref="H13:I13"/>
    <mergeCell ref="J13:K13"/>
    <mergeCell ref="D14:E14"/>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0"/>
  <sheetViews>
    <sheetView topLeftCell="A58" workbookViewId="0">
      <selection activeCell="D40" sqref="D40"/>
    </sheetView>
  </sheetViews>
  <sheetFormatPr defaultRowHeight="14.5" x14ac:dyDescent="0.35"/>
  <cols>
    <col min="1" max="1" width="3" customWidth="1"/>
    <col min="2" max="2" width="5" customWidth="1"/>
    <col min="3" max="3" width="3.26953125" customWidth="1"/>
    <col min="4" max="4" width="27.54296875" customWidth="1"/>
    <col min="5" max="5" width="9.54296875" customWidth="1"/>
    <col min="6" max="6" width="8.54296875" customWidth="1"/>
    <col min="7" max="7" width="4.26953125" customWidth="1"/>
    <col min="8" max="8" width="31.54296875" customWidth="1"/>
    <col min="9" max="9" width="9.453125" customWidth="1"/>
    <col min="10" max="10" width="9.54296875" customWidth="1"/>
  </cols>
  <sheetData>
    <row r="1" spans="2:10" ht="15.5" x14ac:dyDescent="0.35">
      <c r="D1" s="66" t="s">
        <v>83</v>
      </c>
    </row>
    <row r="2" spans="2:10" ht="15.5" x14ac:dyDescent="0.35">
      <c r="D2" s="66" t="s">
        <v>84</v>
      </c>
    </row>
    <row r="3" spans="2:10" ht="17.25" customHeight="1" x14ac:dyDescent="0.35">
      <c r="C3" s="85" t="s">
        <v>85</v>
      </c>
      <c r="D3" s="85"/>
      <c r="E3" s="85"/>
      <c r="F3" s="85"/>
      <c r="G3" s="85" t="s">
        <v>40</v>
      </c>
      <c r="H3" s="85"/>
      <c r="I3" s="85"/>
      <c r="J3" s="85"/>
    </row>
    <row r="4" spans="2:10" ht="27.75" customHeight="1" x14ac:dyDescent="0.35">
      <c r="B4" s="86" t="s">
        <v>41</v>
      </c>
      <c r="C4" s="87" t="s">
        <v>42</v>
      </c>
      <c r="D4" s="87"/>
      <c r="E4" s="87"/>
      <c r="F4" s="87"/>
      <c r="G4" s="88" t="s">
        <v>43</v>
      </c>
      <c r="H4" s="88"/>
      <c r="I4" s="88"/>
      <c r="J4" s="88"/>
    </row>
    <row r="5" spans="2:10" ht="18.5" x14ac:dyDescent="0.45">
      <c r="B5" s="86"/>
      <c r="C5" s="89" t="s">
        <v>44</v>
      </c>
      <c r="D5" s="89"/>
      <c r="E5" s="89"/>
      <c r="F5" s="89"/>
      <c r="G5" s="90" t="s">
        <v>45</v>
      </c>
      <c r="H5" s="90"/>
      <c r="I5" s="90"/>
      <c r="J5" s="90"/>
    </row>
    <row r="6" spans="2:10" x14ac:dyDescent="0.35">
      <c r="B6" s="86"/>
      <c r="C6" s="2"/>
      <c r="D6" s="2"/>
      <c r="E6" s="18" t="s">
        <v>86</v>
      </c>
      <c r="F6" s="18" t="s">
        <v>87</v>
      </c>
      <c r="G6" s="6"/>
      <c r="H6" s="6"/>
      <c r="I6" s="26" t="s">
        <v>86</v>
      </c>
      <c r="J6" s="26" t="s">
        <v>87</v>
      </c>
    </row>
    <row r="7" spans="2:10" x14ac:dyDescent="0.35">
      <c r="B7" s="86"/>
      <c r="C7" s="25">
        <v>1</v>
      </c>
      <c r="D7" s="2" t="s">
        <v>88</v>
      </c>
      <c r="E7" s="3">
        <v>0.5</v>
      </c>
      <c r="F7" s="3">
        <v>5</v>
      </c>
      <c r="G7" s="7">
        <v>1</v>
      </c>
      <c r="H7" s="6" t="s">
        <v>89</v>
      </c>
      <c r="I7" s="7">
        <v>0.3</v>
      </c>
      <c r="J7" s="7">
        <v>5</v>
      </c>
    </row>
    <row r="8" spans="2:10" x14ac:dyDescent="0.35">
      <c r="B8" s="86"/>
      <c r="C8" s="25">
        <v>2</v>
      </c>
      <c r="D8" s="2" t="s">
        <v>90</v>
      </c>
      <c r="E8" s="3">
        <v>0.3</v>
      </c>
      <c r="F8" s="3">
        <v>4</v>
      </c>
      <c r="G8" s="7">
        <v>2</v>
      </c>
      <c r="H8" s="6" t="s">
        <v>91</v>
      </c>
      <c r="I8" s="7">
        <v>0.3</v>
      </c>
      <c r="J8" s="7">
        <v>2</v>
      </c>
    </row>
    <row r="9" spans="2:10" x14ac:dyDescent="0.35">
      <c r="B9" s="86"/>
      <c r="C9" s="25">
        <v>3</v>
      </c>
      <c r="D9" s="2" t="s">
        <v>92</v>
      </c>
      <c r="E9" s="3">
        <v>0.2</v>
      </c>
      <c r="F9" s="3">
        <v>3</v>
      </c>
      <c r="G9" s="7">
        <v>3</v>
      </c>
      <c r="H9" s="6" t="s">
        <v>93</v>
      </c>
      <c r="I9" s="7">
        <v>0.2</v>
      </c>
      <c r="J9" s="7">
        <v>2</v>
      </c>
    </row>
    <row r="10" spans="2:10" x14ac:dyDescent="0.35">
      <c r="B10" s="86"/>
      <c r="C10" s="25">
        <v>4</v>
      </c>
      <c r="D10" s="2"/>
      <c r="E10" s="3"/>
      <c r="F10" s="3"/>
      <c r="G10" s="7">
        <v>4</v>
      </c>
      <c r="H10" s="6" t="s">
        <v>94</v>
      </c>
      <c r="I10" s="7">
        <v>0.1</v>
      </c>
      <c r="J10" s="7">
        <v>2</v>
      </c>
    </row>
    <row r="11" spans="2:10" x14ac:dyDescent="0.35">
      <c r="B11" s="86"/>
      <c r="C11" s="25">
        <v>5</v>
      </c>
      <c r="D11" s="20"/>
      <c r="E11" s="21"/>
      <c r="F11" s="21"/>
      <c r="G11" s="7">
        <v>5</v>
      </c>
      <c r="H11" s="19" t="s">
        <v>95</v>
      </c>
      <c r="I11" s="16">
        <v>0.1</v>
      </c>
      <c r="J11" s="16">
        <v>5</v>
      </c>
    </row>
    <row r="12" spans="2:10" x14ac:dyDescent="0.35">
      <c r="B12" s="86"/>
      <c r="C12" s="96" t="s">
        <v>96</v>
      </c>
      <c r="D12" s="96"/>
      <c r="E12" s="99">
        <f>E7*F7+E8*F8+E9*F9+E10*F10+E11*F11</f>
        <v>4.3000000000000007</v>
      </c>
      <c r="F12" s="99"/>
      <c r="G12" s="6"/>
      <c r="H12" s="6"/>
      <c r="I12" s="102">
        <f>I7*J7+I8*J8+I9*J9+I10*J10+I11*J11</f>
        <v>3.2</v>
      </c>
      <c r="J12" s="102"/>
    </row>
    <row r="13" spans="2:10" ht="27" customHeight="1" x14ac:dyDescent="0.35">
      <c r="B13" s="86" t="s">
        <v>58</v>
      </c>
      <c r="C13" s="92" t="s">
        <v>59</v>
      </c>
      <c r="D13" s="92"/>
      <c r="E13" s="92"/>
      <c r="F13" s="92"/>
      <c r="G13" s="93" t="s">
        <v>60</v>
      </c>
      <c r="H13" s="93"/>
      <c r="I13" s="93"/>
      <c r="J13" s="93"/>
    </row>
    <row r="14" spans="2:10" ht="18.5" x14ac:dyDescent="0.45">
      <c r="B14" s="86"/>
      <c r="C14" s="94" t="s">
        <v>61</v>
      </c>
      <c r="D14" s="94"/>
      <c r="E14" s="94"/>
      <c r="F14" s="94"/>
      <c r="G14" s="95" t="s">
        <v>62</v>
      </c>
      <c r="H14" s="95"/>
      <c r="I14" s="95"/>
      <c r="J14" s="95"/>
    </row>
    <row r="15" spans="2:10" x14ac:dyDescent="0.35">
      <c r="B15" s="86"/>
      <c r="C15" s="4"/>
      <c r="D15" s="4"/>
      <c r="E15" s="27" t="s">
        <v>86</v>
      </c>
      <c r="F15" s="27" t="s">
        <v>87</v>
      </c>
      <c r="G15" s="8"/>
      <c r="H15" s="8"/>
      <c r="I15" s="28" t="s">
        <v>86</v>
      </c>
      <c r="J15" s="28" t="s">
        <v>87</v>
      </c>
    </row>
    <row r="16" spans="2:10" x14ac:dyDescent="0.35">
      <c r="B16" s="86"/>
      <c r="C16" s="5">
        <v>1</v>
      </c>
      <c r="D16" s="4" t="s">
        <v>97</v>
      </c>
      <c r="E16" s="5">
        <v>0.4</v>
      </c>
      <c r="F16" s="5">
        <v>3</v>
      </c>
      <c r="G16" s="9">
        <v>1</v>
      </c>
      <c r="H16" s="8" t="s">
        <v>98</v>
      </c>
      <c r="I16" s="9">
        <v>0.3</v>
      </c>
      <c r="J16" s="9">
        <v>3</v>
      </c>
    </row>
    <row r="17" spans="2:10" x14ac:dyDescent="0.35">
      <c r="B17" s="86"/>
      <c r="C17" s="5">
        <v>2</v>
      </c>
      <c r="D17" s="4" t="s">
        <v>99</v>
      </c>
      <c r="E17" s="5">
        <v>0.2</v>
      </c>
      <c r="F17" s="5">
        <v>4</v>
      </c>
      <c r="G17" s="9">
        <v>2</v>
      </c>
      <c r="H17" s="8" t="s">
        <v>100</v>
      </c>
      <c r="I17" s="9">
        <v>0.3</v>
      </c>
      <c r="J17" s="9">
        <v>3</v>
      </c>
    </row>
    <row r="18" spans="2:10" x14ac:dyDescent="0.35">
      <c r="B18" s="86"/>
      <c r="C18" s="5">
        <v>3</v>
      </c>
      <c r="D18" s="4" t="s">
        <v>101</v>
      </c>
      <c r="E18" s="5">
        <v>0.3</v>
      </c>
      <c r="F18" s="5">
        <v>3</v>
      </c>
      <c r="G18" s="9">
        <v>3</v>
      </c>
      <c r="H18" s="8" t="s">
        <v>102</v>
      </c>
      <c r="I18" s="9">
        <v>0.4</v>
      </c>
      <c r="J18" s="9">
        <v>3</v>
      </c>
    </row>
    <row r="19" spans="2:10" x14ac:dyDescent="0.35">
      <c r="B19" s="86"/>
      <c r="C19" s="5">
        <v>4</v>
      </c>
      <c r="D19" s="4" t="s">
        <v>103</v>
      </c>
      <c r="E19" s="5">
        <v>0.1</v>
      </c>
      <c r="F19" s="5">
        <v>2</v>
      </c>
      <c r="G19" s="9">
        <v>4</v>
      </c>
      <c r="H19" s="8"/>
      <c r="I19" s="9"/>
      <c r="J19" s="9"/>
    </row>
    <row r="20" spans="2:10" x14ac:dyDescent="0.35">
      <c r="B20" s="86"/>
      <c r="C20" s="5">
        <v>5</v>
      </c>
      <c r="D20" s="22"/>
      <c r="E20" s="23"/>
      <c r="F20" s="23"/>
      <c r="G20" s="9">
        <v>5</v>
      </c>
      <c r="H20" s="24"/>
      <c r="I20" s="17"/>
      <c r="J20" s="17"/>
    </row>
    <row r="21" spans="2:10" x14ac:dyDescent="0.35">
      <c r="B21" s="86"/>
      <c r="C21" s="97" t="s">
        <v>96</v>
      </c>
      <c r="D21" s="97"/>
      <c r="E21" s="98">
        <f>E16*F16+E17*F17+E18*F18+E19*F19+E20*F20</f>
        <v>3.1</v>
      </c>
      <c r="F21" s="98"/>
      <c r="G21" s="8"/>
      <c r="H21" s="8"/>
      <c r="I21" s="101">
        <f>I16*J16+I17*J17+I18*J18+I19*J19+I20*J20</f>
        <v>3</v>
      </c>
      <c r="J21" s="101"/>
    </row>
    <row r="24" spans="2:10" ht="24" customHeight="1" x14ac:dyDescent="0.35">
      <c r="D24" s="100" t="s">
        <v>104</v>
      </c>
      <c r="E24" s="100"/>
      <c r="F24" s="30"/>
      <c r="G24" s="30"/>
      <c r="H24" s="31" t="s">
        <v>105</v>
      </c>
      <c r="I24" s="32">
        <f>E27+E30</f>
        <v>1.2000000000000006</v>
      </c>
    </row>
    <row r="25" spans="2:10" x14ac:dyDescent="0.35">
      <c r="D25" s="10" t="s">
        <v>42</v>
      </c>
      <c r="E25" s="3">
        <f>E12</f>
        <v>4.3000000000000007</v>
      </c>
      <c r="F25" s="29" t="str">
        <f>IF(SUM(E7:E11)&lt;&gt;1,"Součet důležitosti u silných stránek musí být = 1!","")</f>
        <v/>
      </c>
    </row>
    <row r="26" spans="2:10" x14ac:dyDescent="0.35">
      <c r="D26" s="15" t="s">
        <v>43</v>
      </c>
      <c r="E26" s="16">
        <f>I12</f>
        <v>3.2</v>
      </c>
      <c r="F26" s="29" t="str">
        <f>IF(SUM(I7:I11)&lt;&gt;1,"Součet důležitosti u slabých stránek musí být = 1!","")</f>
        <v/>
      </c>
    </row>
    <row r="27" spans="2:10" x14ac:dyDescent="0.35">
      <c r="D27" s="12" t="s">
        <v>106</v>
      </c>
      <c r="E27" s="13">
        <f>E25-E26</f>
        <v>1.1000000000000005</v>
      </c>
      <c r="F27" s="29"/>
    </row>
    <row r="28" spans="2:10" x14ac:dyDescent="0.35">
      <c r="D28" s="11" t="s">
        <v>59</v>
      </c>
      <c r="E28" s="1">
        <f>E21</f>
        <v>3.1</v>
      </c>
      <c r="F28" s="29" t="str">
        <f>IF(SUM(E16:E20)&lt;&gt;1,"Součet důležitosti u příležitosti musí být =  1!","")</f>
        <v/>
      </c>
    </row>
    <row r="29" spans="2:10" x14ac:dyDescent="0.35">
      <c r="D29" s="14" t="s">
        <v>60</v>
      </c>
      <c r="E29" s="17">
        <f>I21</f>
        <v>3</v>
      </c>
      <c r="F29" s="29" t="str">
        <f>IF(SUM(I16:I20)&lt;&gt;1,"Součet důležitosti u hrozeb musí být = 1!","")</f>
        <v/>
      </c>
    </row>
    <row r="30" spans="2:10" x14ac:dyDescent="0.35">
      <c r="D30" s="12" t="s">
        <v>107</v>
      </c>
      <c r="E30" s="13">
        <f>E28-E29</f>
        <v>0.10000000000000009</v>
      </c>
    </row>
    <row r="32" spans="2:10" x14ac:dyDescent="0.35">
      <c r="D32" s="57"/>
    </row>
    <row r="33" spans="4:4" x14ac:dyDescent="0.35">
      <c r="D33" s="57" t="s">
        <v>108</v>
      </c>
    </row>
    <row r="34" spans="4:4" x14ac:dyDescent="0.35">
      <c r="D34" t="s">
        <v>109</v>
      </c>
    </row>
    <row r="35" spans="4:4" x14ac:dyDescent="0.35">
      <c r="D35" t="s">
        <v>110</v>
      </c>
    </row>
    <row r="36" spans="4:4" x14ac:dyDescent="0.35">
      <c r="D36" t="s">
        <v>111</v>
      </c>
    </row>
    <row r="37" spans="4:4" x14ac:dyDescent="0.35">
      <c r="D37" t="s">
        <v>112</v>
      </c>
    </row>
    <row r="40" spans="4:4" ht="18.5" x14ac:dyDescent="0.45">
      <c r="D40" s="65" t="s">
        <v>113</v>
      </c>
    </row>
  </sheetData>
  <mergeCells count="19">
    <mergeCell ref="D24:E24"/>
    <mergeCell ref="C14:F14"/>
    <mergeCell ref="G14:J14"/>
    <mergeCell ref="C3:F3"/>
    <mergeCell ref="G3:J3"/>
    <mergeCell ref="I21:J21"/>
    <mergeCell ref="G4:J4"/>
    <mergeCell ref="G5:J5"/>
    <mergeCell ref="G13:J13"/>
    <mergeCell ref="I12:J12"/>
    <mergeCell ref="B4:B12"/>
    <mergeCell ref="B13:B21"/>
    <mergeCell ref="C12:D12"/>
    <mergeCell ref="C21:D21"/>
    <mergeCell ref="E21:F21"/>
    <mergeCell ref="C4:F4"/>
    <mergeCell ref="C5:F5"/>
    <mergeCell ref="C13:F13"/>
    <mergeCell ref="E12:F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E7CEE-DB5A-416C-9601-A436B5F1AE89}">
  <dimension ref="A1"/>
  <sheetViews>
    <sheetView workbookViewId="0"/>
  </sheetViews>
  <sheetFormatPr defaultRowHeight="14.5" x14ac:dyDescent="0.35"/>
  <cols>
    <col min="1" max="1" width="108.1796875" customWidth="1"/>
  </cols>
  <sheetData>
    <row r="1" spans="1:1" ht="246.5" x14ac:dyDescent="0.35">
      <c r="A1" s="58" t="s">
        <v>114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Manager/>
  <Company>http://office.lasakovi.com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Lasak Pavel</dc:creator>
  <cp:keywords/>
  <dc:description/>
  <cp:lastModifiedBy>Maxa</cp:lastModifiedBy>
  <cp:revision/>
  <dcterms:created xsi:type="dcterms:W3CDTF">2015-03-09T11:28:17Z</dcterms:created>
  <dcterms:modified xsi:type="dcterms:W3CDTF">2021-12-03T12:08:22Z</dcterms:modified>
  <cp:category/>
  <cp:contentStatus/>
</cp:coreProperties>
</file>